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mo usar" sheetId="1" state="visible" r:id="rId1"/>
    <sheet xmlns:r="http://schemas.openxmlformats.org/officeDocument/2006/relationships" name="KPIs - Mensal" sheetId="2" state="visible" r:id="rId2"/>
    <sheet xmlns:r="http://schemas.openxmlformats.org/officeDocument/2006/relationships" name="Referênci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12">
    <font>
      <name val="Calibri"/>
      <family val="2"/>
      <color theme="1"/>
      <sz val="11"/>
      <scheme val="minor"/>
    </font>
    <font>
      <name val="Calibri"/>
      <b val="1"/>
      <color rgb="00C9A263"/>
      <sz val="10"/>
    </font>
    <font>
      <name val="Calibri"/>
      <b val="1"/>
      <color rgb="00060E1C"/>
      <sz val="22"/>
    </font>
    <font>
      <name val="Calibri"/>
      <i val="1"/>
      <color rgb="006C7585"/>
      <sz val="12"/>
    </font>
    <font>
      <name val="Calibri"/>
      <color rgb="00060E1C"/>
      <sz val="11"/>
    </font>
    <font>
      <name val="Calibri"/>
      <b val="1"/>
      <color rgb="00C9A263"/>
      <sz val="14"/>
    </font>
    <font>
      <name val="Calibri"/>
      <i val="1"/>
      <color rgb="006C7585"/>
      <sz val="10"/>
    </font>
    <font>
      <name val="Calibri"/>
      <b val="1"/>
      <color rgb="00060E1C"/>
      <sz val="14"/>
    </font>
    <font>
      <name val="Calibri"/>
      <b val="1"/>
      <color rgb="00FFFFFF"/>
      <sz val="11"/>
    </font>
    <font>
      <name val="Calibri"/>
      <b val="1"/>
      <color rgb="00060E1C"/>
      <sz val="11"/>
    </font>
    <font>
      <name val="Calibri"/>
      <sz val="10"/>
    </font>
    <font>
      <name val="Calibri"/>
      <b val="1"/>
      <sz val="10"/>
    </font>
  </fonts>
  <fills count="7">
    <fill>
      <patternFill/>
    </fill>
    <fill>
      <patternFill patternType="gray125"/>
    </fill>
    <fill>
      <patternFill patternType="solid">
        <fgColor rgb="00060E1C"/>
      </patternFill>
    </fill>
    <fill>
      <patternFill patternType="solid">
        <fgColor rgb="00C9A263"/>
      </patternFill>
    </fill>
    <fill>
      <patternFill patternType="solid">
        <fgColor rgb="00E8C97A"/>
      </patternFill>
    </fill>
    <fill>
      <patternFill patternType="solid">
        <fgColor rgb="FFE3F0FB"/>
      </patternFill>
    </fill>
    <fill>
      <patternFill patternType="solid">
        <fgColor rgb="FFF5F5F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2" borderId="0" applyAlignment="1" pivotButton="0" quotePrefix="0" xfId="0">
      <alignment horizontal="left" vertical="center" indent="1"/>
    </xf>
    <xf numFmtId="0" fontId="8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9" fillId="4" borderId="0" pivotButton="0" quotePrefix="0" xfId="0"/>
    <xf numFmtId="0" fontId="0" fillId="4" borderId="0" pivotButton="0" quotePrefix="0" xfId="0"/>
    <xf numFmtId="0" fontId="10" fillId="0" borderId="0" applyAlignment="1" pivotButton="0" quotePrefix="0" xfId="0">
      <alignment horizontal="left" indent="1"/>
    </xf>
    <xf numFmtId="3" fontId="0" fillId="5" borderId="0" pivotButton="0" quotePrefix="0" xfId="0"/>
    <xf numFmtId="0" fontId="11" fillId="0" borderId="0" applyAlignment="1" pivotButton="0" quotePrefix="0" xfId="0">
      <alignment horizontal="left" indent="1"/>
    </xf>
    <xf numFmtId="164" fontId="10" fillId="6" borderId="0" pivotButton="0" quotePrefix="0" xfId="0"/>
    <xf numFmtId="164" fontId="11" fillId="3" borderId="0" pivotButton="0" quotePrefix="0" xfId="0"/>
    <xf numFmtId="4" fontId="10" fillId="6" borderId="0" pivotButton="0" quotePrefix="0" xfId="0"/>
    <xf numFmtId="4" fontId="11" fillId="3" borderId="0" pivotButton="0" quotePrefix="0" xfId="0"/>
    <xf numFmtId="165" fontId="10" fillId="6" borderId="0" pivotButton="0" quotePrefix="0" xfId="0"/>
    <xf numFmtId="165" fontId="11" fillId="3" borderId="0" pivotButton="0" quotePrefix="0" xfId="0"/>
    <xf numFmtId="0" fontId="10" fillId="0" borderId="0" applyAlignment="1" pivotButton="0" quotePrefix="0" xfId="0">
      <alignment horizontal="left" vertical="center" wrapText="1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22"/>
  <sheetViews>
    <sheetView workbookViewId="0">
      <selection activeCell="A1" sqref="A1"/>
    </sheetView>
  </sheetViews>
  <sheetFormatPr baseColWidth="8" defaultRowHeight="15"/>
  <cols>
    <col width="4" customWidth="1" min="1" max="1"/>
    <col width="95" customWidth="1" min="2" max="2"/>
  </cols>
  <sheetData>
    <row r="2">
      <c r="B2" s="1" t="inlineStr">
        <is>
          <t>OPERA PRIME</t>
        </is>
      </c>
    </row>
    <row r="3">
      <c r="B3" s="2" t="inlineStr">
        <is>
          <t>12 KPIs Operacionais para PMEs</t>
        </is>
      </c>
    </row>
    <row r="4">
      <c r="B4" s="3" t="inlineStr">
        <is>
          <t>A lista mínima de indicadores que separa empresa profissional de empresa amadora</t>
        </is>
      </c>
    </row>
    <row r="6">
      <c r="B6" s="4" t="inlineStr"/>
    </row>
    <row r="7">
      <c r="B7" s="5" t="inlineStr">
        <is>
          <t>Como usar esta planilha</t>
        </is>
      </c>
    </row>
    <row r="8">
      <c r="B8" s="4" t="inlineStr">
        <is>
          <t>1. Preencha a aba 'KPIs - Mensal' com seus números mensais. As fórmulas calculam tudo automaticamente.</t>
        </is>
      </c>
    </row>
    <row r="9">
      <c r="B9" s="4" t="inlineStr">
        <is>
          <t>2. As cores semafóricas mostram onde está crítico (vermelho), atenção (amarelo) ou saudável (verde).</t>
        </is>
      </c>
    </row>
    <row r="10">
      <c r="B10" s="4" t="inlineStr">
        <is>
          <t>3. Compare os meses para detectar tendência. Decida a partir dos números — não da intuição.</t>
        </is>
      </c>
    </row>
    <row r="11">
      <c r="B11" s="4" t="inlineStr">
        <is>
          <t>4. Use os benchmarks da aba 'Referência' como ponto de partida. Cada setor tem variação.</t>
        </is>
      </c>
    </row>
    <row r="12">
      <c r="B12" s="4" t="inlineStr"/>
    </row>
    <row r="13">
      <c r="B13" s="5" t="inlineStr">
        <is>
          <t>O que você vai medir</t>
        </is>
      </c>
    </row>
    <row r="14">
      <c r="B14" s="4" t="inlineStr">
        <is>
          <t>• Saúde financeira: receita, margem bruta, EBITDA, fluxo de caixa, inadimplência</t>
        </is>
      </c>
    </row>
    <row r="15">
      <c r="B15" s="4" t="inlineStr">
        <is>
          <t>• Eficiência operacional: ticket médio, churn, custo de aquisição, payback</t>
        </is>
      </c>
    </row>
    <row r="16">
      <c r="B16" s="4" t="inlineStr">
        <is>
          <t>• Capital humano: turnover, absenteísmo, headcount/receita</t>
        </is>
      </c>
    </row>
    <row r="17">
      <c r="B17" s="4" t="inlineStr"/>
    </row>
    <row r="18">
      <c r="B18" s="5" t="inlineStr">
        <is>
          <t>Próximo passo</t>
        </is>
      </c>
    </row>
    <row r="19">
      <c r="B19" s="4" t="inlineStr">
        <is>
          <t>Quer interpretação dos números no seu contexto? A Opera Prime oferece conversa inicial gratuita de 30 min.</t>
        </is>
      </c>
    </row>
    <row r="20">
      <c r="B20" s="4" t="inlineStr">
        <is>
          <t>→ operaprime.com.br/#form</t>
        </is>
      </c>
    </row>
    <row r="21">
      <c r="B21" s="4" t="inlineStr"/>
    </row>
    <row r="22">
      <c r="B22" s="6" t="inlineStr">
        <is>
          <t>Por Anderson Caruso · Fundador da Opera Prime · Fortaleza/CE · operaprime.com.br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30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8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4" customWidth="1" min="14" max="14"/>
  </cols>
  <sheetData>
    <row r="1">
      <c r="A1" s="7" t="inlineStr">
        <is>
          <t>12 KPIs OPERACIONAIS PARA PMES — preencha os campos azuis</t>
        </is>
      </c>
    </row>
    <row r="3">
      <c r="A3" s="8" t="inlineStr">
        <is>
          <t>INDICADOR</t>
        </is>
      </c>
      <c r="B3" s="9" t="inlineStr">
        <is>
          <t>Jan</t>
        </is>
      </c>
      <c r="C3" s="9" t="inlineStr">
        <is>
          <t>Fev</t>
        </is>
      </c>
      <c r="D3" s="9" t="inlineStr">
        <is>
          <t>Mar</t>
        </is>
      </c>
      <c r="E3" s="9" t="inlineStr">
        <is>
          <t>Abr</t>
        </is>
      </c>
      <c r="F3" s="9" t="inlineStr">
        <is>
          <t>Mai</t>
        </is>
      </c>
      <c r="G3" s="9" t="inlineStr">
        <is>
          <t>Jun</t>
        </is>
      </c>
      <c r="H3" s="9" t="inlineStr">
        <is>
          <t>Jul</t>
        </is>
      </c>
      <c r="I3" s="9" t="inlineStr">
        <is>
          <t>Ago</t>
        </is>
      </c>
      <c r="J3" s="9" t="inlineStr">
        <is>
          <t>Set</t>
        </is>
      </c>
      <c r="K3" s="9" t="inlineStr">
        <is>
          <t>Out</t>
        </is>
      </c>
      <c r="L3" s="9" t="inlineStr">
        <is>
          <t>Nov</t>
        </is>
      </c>
      <c r="M3" s="9" t="inlineStr">
        <is>
          <t>Dez</t>
        </is>
      </c>
      <c r="N3" s="10" t="inlineStr">
        <is>
          <t>Média</t>
        </is>
      </c>
    </row>
    <row r="4">
      <c r="A4" s="11" t="inlineStr">
        <is>
          <t>FINANCEIRO — entrada</t>
        </is>
      </c>
      <c r="B4" s="12" t="n"/>
      <c r="C4" s="12" t="n"/>
      <c r="D4" s="12" t="n"/>
      <c r="E4" s="12" t="n"/>
      <c r="F4" s="12" t="n"/>
      <c r="G4" s="12" t="n"/>
      <c r="H4" s="12" t="n"/>
      <c r="I4" s="12" t="n"/>
      <c r="J4" s="12" t="n"/>
      <c r="K4" s="12" t="n"/>
      <c r="L4" s="12" t="n"/>
      <c r="M4" s="12" t="n"/>
      <c r="N4" s="12" t="n"/>
    </row>
    <row r="5">
      <c r="A5" s="13" t="inlineStr">
        <is>
          <t>Receita líquida mensal (R$)</t>
        </is>
      </c>
      <c r="B5" s="14" t="n"/>
      <c r="C5" s="14" t="n"/>
      <c r="D5" s="14" t="n"/>
      <c r="E5" s="14" t="n"/>
      <c r="F5" s="14" t="n"/>
      <c r="G5" s="14" t="n"/>
      <c r="H5" s="14" t="n"/>
      <c r="I5" s="14" t="n"/>
      <c r="J5" s="14" t="n"/>
      <c r="K5" s="14" t="n"/>
      <c r="L5" s="14" t="n"/>
      <c r="M5" s="14" t="n"/>
    </row>
    <row r="6">
      <c r="A6" s="13" t="inlineStr">
        <is>
          <t>Custo dos produtos/serviços (CPV/CSV) (R$)</t>
        </is>
      </c>
      <c r="B6" s="14" t="n"/>
      <c r="C6" s="14" t="n"/>
      <c r="D6" s="14" t="n"/>
      <c r="E6" s="14" t="n"/>
      <c r="F6" s="14" t="n"/>
      <c r="G6" s="14" t="n"/>
      <c r="H6" s="14" t="n"/>
      <c r="I6" s="14" t="n"/>
      <c r="J6" s="14" t="n"/>
      <c r="K6" s="14" t="n"/>
      <c r="L6" s="14" t="n"/>
      <c r="M6" s="14" t="n"/>
    </row>
    <row r="7">
      <c r="A7" s="13" t="inlineStr">
        <is>
          <t>Despesas operacionais (R$)</t>
        </is>
      </c>
      <c r="B7" s="14" t="n"/>
      <c r="C7" s="14" t="n"/>
      <c r="D7" s="14" t="n"/>
      <c r="E7" s="14" t="n"/>
      <c r="F7" s="14" t="n"/>
      <c r="G7" s="14" t="n"/>
      <c r="H7" s="14" t="n"/>
      <c r="I7" s="14" t="n"/>
      <c r="J7" s="14" t="n"/>
      <c r="K7" s="14" t="n"/>
      <c r="L7" s="14" t="n"/>
      <c r="M7" s="14" t="n"/>
    </row>
    <row r="8">
      <c r="A8" s="13" t="inlineStr">
        <is>
          <t>Receita recebida no mês (R$)</t>
        </is>
      </c>
      <c r="B8" s="14" t="n"/>
      <c r="C8" s="14" t="n"/>
      <c r="D8" s="14" t="n"/>
      <c r="E8" s="14" t="n"/>
      <c r="F8" s="14" t="n"/>
      <c r="G8" s="14" t="n"/>
      <c r="H8" s="14" t="n"/>
      <c r="I8" s="14" t="n"/>
      <c r="J8" s="14" t="n"/>
      <c r="K8" s="14" t="n"/>
      <c r="L8" s="14" t="n"/>
      <c r="M8" s="14" t="n"/>
    </row>
    <row r="9">
      <c r="A9" s="13" t="inlineStr">
        <is>
          <t>Recebíveis em aberto fim do mês (R$)</t>
        </is>
      </c>
      <c r="B9" s="14" t="n"/>
      <c r="C9" s="14" t="n"/>
      <c r="D9" s="14" t="n"/>
      <c r="E9" s="14" t="n"/>
      <c r="F9" s="14" t="n"/>
      <c r="G9" s="14" t="n"/>
      <c r="H9" s="14" t="n"/>
      <c r="I9" s="14" t="n"/>
      <c r="J9" s="14" t="n"/>
      <c r="K9" s="14" t="n"/>
      <c r="L9" s="14" t="n"/>
      <c r="M9" s="14" t="n"/>
    </row>
    <row r="10">
      <c r="A10" s="13" t="inlineStr">
        <is>
          <t>Cliente novo no mês (qtd)</t>
        </is>
      </c>
      <c r="B10" s="14" t="n"/>
      <c r="C10" s="14" t="n"/>
      <c r="D10" s="14" t="n"/>
      <c r="E10" s="14" t="n"/>
      <c r="F10" s="14" t="n"/>
      <c r="G10" s="14" t="n"/>
      <c r="H10" s="14" t="n"/>
      <c r="I10" s="14" t="n"/>
      <c r="J10" s="14" t="n"/>
      <c r="K10" s="14" t="n"/>
      <c r="L10" s="14" t="n"/>
      <c r="M10" s="14" t="n"/>
    </row>
    <row r="11">
      <c r="A11" s="13" t="inlineStr">
        <is>
          <t>Investimento marketing/vendas (R$)</t>
        </is>
      </c>
      <c r="B11" s="14" t="n"/>
      <c r="C11" s="14" t="n"/>
      <c r="D11" s="14" t="n"/>
      <c r="E11" s="14" t="n"/>
      <c r="F11" s="14" t="n"/>
      <c r="G11" s="14" t="n"/>
      <c r="H11" s="14" t="n"/>
      <c r="I11" s="14" t="n"/>
      <c r="J11" s="14" t="n"/>
      <c r="K11" s="14" t="n"/>
      <c r="L11" s="14" t="n"/>
      <c r="M11" s="14" t="n"/>
    </row>
    <row r="12">
      <c r="A12" s="13" t="inlineStr">
        <is>
          <t>Cliente fim do mês ativo (qtd)</t>
        </is>
      </c>
      <c r="B12" s="14" t="n"/>
      <c r="C12" s="14" t="n"/>
      <c r="D12" s="14" t="n"/>
      <c r="E12" s="14" t="n"/>
      <c r="F12" s="14" t="n"/>
      <c r="G12" s="14" t="n"/>
      <c r="H12" s="14" t="n"/>
      <c r="I12" s="14" t="n"/>
      <c r="J12" s="14" t="n"/>
      <c r="K12" s="14" t="n"/>
      <c r="L12" s="14" t="n"/>
      <c r="M12" s="14" t="n"/>
    </row>
    <row r="13">
      <c r="A13" s="13" t="inlineStr">
        <is>
          <t>Cliente perdido no mês (qtd)</t>
        </is>
      </c>
      <c r="B13" s="14" t="n"/>
      <c r="C13" s="14" t="n"/>
      <c r="D13" s="14" t="n"/>
      <c r="E13" s="14" t="n"/>
      <c r="F13" s="14" t="n"/>
      <c r="G13" s="14" t="n"/>
      <c r="H13" s="14" t="n"/>
      <c r="I13" s="14" t="n"/>
      <c r="J13" s="14" t="n"/>
      <c r="K13" s="14" t="n"/>
      <c r="L13" s="14" t="n"/>
      <c r="M13" s="14" t="n"/>
    </row>
    <row r="14">
      <c r="A14" s="13" t="inlineStr">
        <is>
          <t>Headcount fim do mês</t>
        </is>
      </c>
      <c r="B14" s="14" t="n"/>
      <c r="C14" s="14" t="n"/>
      <c r="D14" s="14" t="n"/>
      <c r="E14" s="14" t="n"/>
      <c r="F14" s="14" t="n"/>
      <c r="G14" s="14" t="n"/>
      <c r="H14" s="14" t="n"/>
      <c r="I14" s="14" t="n"/>
      <c r="J14" s="14" t="n"/>
      <c r="K14" s="14" t="n"/>
      <c r="L14" s="14" t="n"/>
      <c r="M14" s="14" t="n"/>
    </row>
    <row r="15">
      <c r="A15" s="13" t="inlineStr">
        <is>
          <t>Faltas (dias) no mês</t>
        </is>
      </c>
      <c r="B15" s="14" t="n"/>
      <c r="C15" s="14" t="n"/>
      <c r="D15" s="14" t="n"/>
      <c r="E15" s="14" t="n"/>
      <c r="F15" s="14" t="n"/>
      <c r="G15" s="14" t="n"/>
      <c r="H15" s="14" t="n"/>
      <c r="I15" s="14" t="n"/>
      <c r="J15" s="14" t="n"/>
      <c r="K15" s="14" t="n"/>
      <c r="L15" s="14" t="n"/>
      <c r="M15" s="14" t="n"/>
    </row>
    <row r="16">
      <c r="A16" s="13" t="inlineStr">
        <is>
          <t>Demissões/saídas no mês</t>
        </is>
      </c>
      <c r="B16" s="14" t="n"/>
      <c r="C16" s="14" t="n"/>
      <c r="D16" s="14" t="n"/>
      <c r="E16" s="14" t="n"/>
      <c r="F16" s="14" t="n"/>
      <c r="G16" s="14" t="n"/>
      <c r="H16" s="14" t="n"/>
      <c r="I16" s="14" t="n"/>
      <c r="J16" s="14" t="n"/>
      <c r="K16" s="14" t="n"/>
      <c r="L16" s="14" t="n"/>
      <c r="M16" s="14" t="n"/>
    </row>
    <row r="18">
      <c r="A18" s="11" t="inlineStr">
        <is>
          <t>KPIs CALCULADOS — não preencha</t>
        </is>
      </c>
      <c r="B18" s="12" t="n"/>
      <c r="C18" s="12" t="n"/>
      <c r="D18" s="12" t="n"/>
      <c r="E18" s="12" t="n"/>
      <c r="F18" s="12" t="n"/>
      <c r="G18" s="12" t="n"/>
      <c r="H18" s="12" t="n"/>
      <c r="I18" s="12" t="n"/>
      <c r="J18" s="12" t="n"/>
      <c r="K18" s="12" t="n"/>
      <c r="L18" s="12" t="n"/>
      <c r="M18" s="12" t="n"/>
      <c r="N18" s="12" t="n"/>
    </row>
    <row r="19">
      <c r="A19" s="15" t="inlineStr">
        <is>
          <t>1. Margem bruta</t>
        </is>
      </c>
      <c r="B19" s="16">
        <f>IFERROR((B5-B6)/B5,0)</f>
        <v/>
      </c>
      <c r="C19" s="16">
        <f>IFERROR((C5-C6)/C5,0)</f>
        <v/>
      </c>
      <c r="D19" s="16">
        <f>IFERROR((D5-D6)/D5,0)</f>
        <v/>
      </c>
      <c r="E19" s="16">
        <f>IFERROR((E5-E6)/E5,0)</f>
        <v/>
      </c>
      <c r="F19" s="16">
        <f>IFERROR((F5-F6)/F5,0)</f>
        <v/>
      </c>
      <c r="G19" s="16">
        <f>IFERROR((G5-G6)/G5,0)</f>
        <v/>
      </c>
      <c r="H19" s="16">
        <f>IFERROR((H5-H6)/H5,0)</f>
        <v/>
      </c>
      <c r="I19" s="16">
        <f>IFERROR((I5-I6)/I5,0)</f>
        <v/>
      </c>
      <c r="J19" s="16">
        <f>IFERROR((J5-J6)/J5,0)</f>
        <v/>
      </c>
      <c r="K19" s="16">
        <f>IFERROR((K5-K6)/K5,0)</f>
        <v/>
      </c>
      <c r="L19" s="16">
        <f>IFERROR((L5-L6)/L5,0)</f>
        <v/>
      </c>
      <c r="M19" s="16">
        <f>IFERROR((M5-M6)/M5,0)</f>
        <v/>
      </c>
      <c r="N19" s="17">
        <f>IFERROR(AVERAGE(B19:M19),0)</f>
        <v/>
      </c>
    </row>
    <row r="20">
      <c r="A20" s="15" t="inlineStr">
        <is>
          <t>2. Margem operacional (EBITDA aproximado)</t>
        </is>
      </c>
      <c r="B20" s="16">
        <f>IFERROR((B5-B6-B7)/B5,0)</f>
        <v/>
      </c>
      <c r="C20" s="16">
        <f>IFERROR((C5-C6-C7)/C5,0)</f>
        <v/>
      </c>
      <c r="D20" s="16">
        <f>IFERROR((D5-D6-D7)/D5,0)</f>
        <v/>
      </c>
      <c r="E20" s="16">
        <f>IFERROR((E5-E6-E7)/E5,0)</f>
        <v/>
      </c>
      <c r="F20" s="16">
        <f>IFERROR((F5-F6-F7)/F5,0)</f>
        <v/>
      </c>
      <c r="G20" s="16">
        <f>IFERROR((G5-G6-G7)/G5,0)</f>
        <v/>
      </c>
      <c r="H20" s="16">
        <f>IFERROR((H5-H6-H7)/H5,0)</f>
        <v/>
      </c>
      <c r="I20" s="16">
        <f>IFERROR((I5-I6-I7)/I5,0)</f>
        <v/>
      </c>
      <c r="J20" s="16">
        <f>IFERROR((J5-J6-J7)/J5,0)</f>
        <v/>
      </c>
      <c r="K20" s="16">
        <f>IFERROR((K5-K6-K7)/K5,0)</f>
        <v/>
      </c>
      <c r="L20" s="16">
        <f>IFERROR((L5-L6-L7)/L5,0)</f>
        <v/>
      </c>
      <c r="M20" s="16">
        <f>IFERROR((M5-M6-M7)/M5,0)</f>
        <v/>
      </c>
      <c r="N20" s="17">
        <f>IFERROR(AVERAGE(B20:M20),0)</f>
        <v/>
      </c>
    </row>
    <row r="21">
      <c r="A21" s="15" t="inlineStr">
        <is>
          <t>3. Inadimplência (% recebíveis em aberto / receita)</t>
        </is>
      </c>
      <c r="B21" s="16">
        <f>IFERROR(B9/B5,0)</f>
        <v/>
      </c>
      <c r="C21" s="16">
        <f>IFERROR(C9/C5,0)</f>
        <v/>
      </c>
      <c r="D21" s="16">
        <f>IFERROR(D9/D5,0)</f>
        <v/>
      </c>
      <c r="E21" s="16">
        <f>IFERROR(E9/E5,0)</f>
        <v/>
      </c>
      <c r="F21" s="16">
        <f>IFERROR(F9/F5,0)</f>
        <v/>
      </c>
      <c r="G21" s="16">
        <f>IFERROR(G9/G5,0)</f>
        <v/>
      </c>
      <c r="H21" s="16">
        <f>IFERROR(H9/H5,0)</f>
        <v/>
      </c>
      <c r="I21" s="16">
        <f>IFERROR(I9/I5,0)</f>
        <v/>
      </c>
      <c r="J21" s="16">
        <f>IFERROR(J9/J5,0)</f>
        <v/>
      </c>
      <c r="K21" s="16">
        <f>IFERROR(K9/K5,0)</f>
        <v/>
      </c>
      <c r="L21" s="16">
        <f>IFERROR(L9/L5,0)</f>
        <v/>
      </c>
      <c r="M21" s="16">
        <f>IFERROR(M9/M5,0)</f>
        <v/>
      </c>
      <c r="N21" s="17">
        <f>IFERROR(AVERAGE(B21:M21),0)</f>
        <v/>
      </c>
    </row>
    <row r="22">
      <c r="A22" s="15" t="inlineStr">
        <is>
          <t>4. CAC (R$ por cliente novo)</t>
        </is>
      </c>
      <c r="B22" s="18">
        <f>IFERROR(B11/B10,0)</f>
        <v/>
      </c>
      <c r="C22" s="18">
        <f>IFERROR(C11/C10,0)</f>
        <v/>
      </c>
      <c r="D22" s="18">
        <f>IFERROR(D11/D10,0)</f>
        <v/>
      </c>
      <c r="E22" s="18">
        <f>IFERROR(E11/E10,0)</f>
        <v/>
      </c>
      <c r="F22" s="18">
        <f>IFERROR(F11/F10,0)</f>
        <v/>
      </c>
      <c r="G22" s="18">
        <f>IFERROR(G11/G10,0)</f>
        <v/>
      </c>
      <c r="H22" s="18">
        <f>IFERROR(H11/H10,0)</f>
        <v/>
      </c>
      <c r="I22" s="18">
        <f>IFERROR(I11/I10,0)</f>
        <v/>
      </c>
      <c r="J22" s="18">
        <f>IFERROR(J11/J10,0)</f>
        <v/>
      </c>
      <c r="K22" s="18">
        <f>IFERROR(K11/K10,0)</f>
        <v/>
      </c>
      <c r="L22" s="18">
        <f>IFERROR(L11/L10,0)</f>
        <v/>
      </c>
      <c r="M22" s="18">
        <f>IFERROR(M11/M10,0)</f>
        <v/>
      </c>
      <c r="N22" s="19">
        <f>IFERROR(AVERAGE(B22:M22),0)</f>
        <v/>
      </c>
    </row>
    <row r="23">
      <c r="A23" s="15" t="inlineStr">
        <is>
          <t>5. Churn mensal (clientes perdidos / base)</t>
        </is>
      </c>
      <c r="B23" s="16">
        <f>IFERROR(B13/(B12+B13),0)</f>
        <v/>
      </c>
      <c r="C23" s="16">
        <f>IFERROR(C13/(C12+C13),0)</f>
        <v/>
      </c>
      <c r="D23" s="16">
        <f>IFERROR(D13/(D12+D13),0)</f>
        <v/>
      </c>
      <c r="E23" s="16">
        <f>IFERROR(E13/(E12+E13),0)</f>
        <v/>
      </c>
      <c r="F23" s="16">
        <f>IFERROR(F13/(F12+F13),0)</f>
        <v/>
      </c>
      <c r="G23" s="16">
        <f>IFERROR(G13/(G12+G13),0)</f>
        <v/>
      </c>
      <c r="H23" s="16">
        <f>IFERROR(H13/(H12+H13),0)</f>
        <v/>
      </c>
      <c r="I23" s="16">
        <f>IFERROR(I13/(I12+I13),0)</f>
        <v/>
      </c>
      <c r="J23" s="16">
        <f>IFERROR(J13/(J12+J13),0)</f>
        <v/>
      </c>
      <c r="K23" s="16">
        <f>IFERROR(K13/(K12+K13),0)</f>
        <v/>
      </c>
      <c r="L23" s="16">
        <f>IFERROR(L13/(L12+L13),0)</f>
        <v/>
      </c>
      <c r="M23" s="16">
        <f>IFERROR(M13/(M12+M13),0)</f>
        <v/>
      </c>
      <c r="N23" s="17">
        <f>IFERROR(AVERAGE(B23:M23),0)</f>
        <v/>
      </c>
    </row>
    <row r="24">
      <c r="A24" s="15" t="inlineStr">
        <is>
          <t>6. Ticket médio (R$ por cliente ativo)</t>
        </is>
      </c>
      <c r="B24" s="18">
        <f>IFERROR(B5/B12,0)</f>
        <v/>
      </c>
      <c r="C24" s="18">
        <f>IFERROR(C5/C12,0)</f>
        <v/>
      </c>
      <c r="D24" s="18">
        <f>IFERROR(D5/D12,0)</f>
        <v/>
      </c>
      <c r="E24" s="18">
        <f>IFERROR(E5/E12,0)</f>
        <v/>
      </c>
      <c r="F24" s="18">
        <f>IFERROR(F5/F12,0)</f>
        <v/>
      </c>
      <c r="G24" s="18">
        <f>IFERROR(G5/G12,0)</f>
        <v/>
      </c>
      <c r="H24" s="18">
        <f>IFERROR(H5/H12,0)</f>
        <v/>
      </c>
      <c r="I24" s="18">
        <f>IFERROR(I5/I12,0)</f>
        <v/>
      </c>
      <c r="J24" s="18">
        <f>IFERROR(J5/J12,0)</f>
        <v/>
      </c>
      <c r="K24" s="18">
        <f>IFERROR(K5/K12,0)</f>
        <v/>
      </c>
      <c r="L24" s="18">
        <f>IFERROR(L5/L12,0)</f>
        <v/>
      </c>
      <c r="M24" s="18">
        <f>IFERROR(M5/M12,0)</f>
        <v/>
      </c>
      <c r="N24" s="19">
        <f>IFERROR(AVERAGE(B24:M24),0)</f>
        <v/>
      </c>
    </row>
    <row r="25">
      <c r="A25" s="15" t="inlineStr">
        <is>
          <t>7. Receita por colaborador (R$)</t>
        </is>
      </c>
      <c r="B25" s="18">
        <f>IFERROR(B5/B14,0)</f>
        <v/>
      </c>
      <c r="C25" s="18">
        <f>IFERROR(C5/C14,0)</f>
        <v/>
      </c>
      <c r="D25" s="18">
        <f>IFERROR(D5/D14,0)</f>
        <v/>
      </c>
      <c r="E25" s="18">
        <f>IFERROR(E5/E14,0)</f>
        <v/>
      </c>
      <c r="F25" s="18">
        <f>IFERROR(F5/F14,0)</f>
        <v/>
      </c>
      <c r="G25" s="18">
        <f>IFERROR(G5/G14,0)</f>
        <v/>
      </c>
      <c r="H25" s="18">
        <f>IFERROR(H5/H14,0)</f>
        <v/>
      </c>
      <c r="I25" s="18">
        <f>IFERROR(I5/I14,0)</f>
        <v/>
      </c>
      <c r="J25" s="18">
        <f>IFERROR(J5/J14,0)</f>
        <v/>
      </c>
      <c r="K25" s="18">
        <f>IFERROR(K5/K14,0)</f>
        <v/>
      </c>
      <c r="L25" s="18">
        <f>IFERROR(L5/L14,0)</f>
        <v/>
      </c>
      <c r="M25" s="18">
        <f>IFERROR(M5/M14,0)</f>
        <v/>
      </c>
      <c r="N25" s="19">
        <f>IFERROR(AVERAGE(B25:M25),0)</f>
        <v/>
      </c>
    </row>
    <row r="26">
      <c r="A26" s="15" t="inlineStr">
        <is>
          <t>8. Absenteísmo (% faltas / dias úteis 22)</t>
        </is>
      </c>
      <c r="B26" s="16">
        <f>IFERROR(B15/(22*B14),0)</f>
        <v/>
      </c>
      <c r="C26" s="16">
        <f>IFERROR(C15/(22*C14),0)</f>
        <v/>
      </c>
      <c r="D26" s="16">
        <f>IFERROR(D15/(22*D14),0)</f>
        <v/>
      </c>
      <c r="E26" s="16">
        <f>IFERROR(E15/(22*E14),0)</f>
        <v/>
      </c>
      <c r="F26" s="16">
        <f>IFERROR(F15/(22*F14),0)</f>
        <v/>
      </c>
      <c r="G26" s="16">
        <f>IFERROR(G15/(22*G14),0)</f>
        <v/>
      </c>
      <c r="H26" s="16">
        <f>IFERROR(H15/(22*H14),0)</f>
        <v/>
      </c>
      <c r="I26" s="16">
        <f>IFERROR(I15/(22*I14),0)</f>
        <v/>
      </c>
      <c r="J26" s="16">
        <f>IFERROR(J15/(22*J14),0)</f>
        <v/>
      </c>
      <c r="K26" s="16">
        <f>IFERROR(K15/(22*K14),0)</f>
        <v/>
      </c>
      <c r="L26" s="16">
        <f>IFERROR(L15/(22*L14),0)</f>
        <v/>
      </c>
      <c r="M26" s="16">
        <f>IFERROR(M15/(22*M14),0)</f>
        <v/>
      </c>
      <c r="N26" s="17">
        <f>IFERROR(AVERAGE(B26:M26),0)</f>
        <v/>
      </c>
    </row>
    <row r="27">
      <c r="A27" s="15" t="inlineStr">
        <is>
          <t>9. Turnover (saídas / headcount)</t>
        </is>
      </c>
      <c r="B27" s="16">
        <f>IFERROR(B16/B14,0)</f>
        <v/>
      </c>
      <c r="C27" s="16">
        <f>IFERROR(C16/C14,0)</f>
        <v/>
      </c>
      <c r="D27" s="16">
        <f>IFERROR(D16/D14,0)</f>
        <v/>
      </c>
      <c r="E27" s="16">
        <f>IFERROR(E16/E14,0)</f>
        <v/>
      </c>
      <c r="F27" s="16">
        <f>IFERROR(F16/F14,0)</f>
        <v/>
      </c>
      <c r="G27" s="16">
        <f>IFERROR(G16/G14,0)</f>
        <v/>
      </c>
      <c r="H27" s="16">
        <f>IFERROR(H16/H14,0)</f>
        <v/>
      </c>
      <c r="I27" s="16">
        <f>IFERROR(I16/I14,0)</f>
        <v/>
      </c>
      <c r="J27" s="16">
        <f>IFERROR(J16/J14,0)</f>
        <v/>
      </c>
      <c r="K27" s="16">
        <f>IFERROR(K16/K14,0)</f>
        <v/>
      </c>
      <c r="L27" s="16">
        <f>IFERROR(L16/L14,0)</f>
        <v/>
      </c>
      <c r="M27" s="16">
        <f>IFERROR(M16/M14,0)</f>
        <v/>
      </c>
      <c r="N27" s="17">
        <f>IFERROR(AVERAGE(B27:M27),0)</f>
        <v/>
      </c>
    </row>
    <row r="28">
      <c r="A28" s="15" t="inlineStr">
        <is>
          <t>10. DSO simplificado (dias entre venda e recebimento)</t>
        </is>
      </c>
      <c r="B28" s="20">
        <f>IFERROR((B9/B5)*30,0)</f>
        <v/>
      </c>
      <c r="C28" s="20">
        <f>IFERROR((C9/C5)*30,0)</f>
        <v/>
      </c>
      <c r="D28" s="20">
        <f>IFERROR((D9/D5)*30,0)</f>
        <v/>
      </c>
      <c r="E28" s="20">
        <f>IFERROR((E9/E5)*30,0)</f>
        <v/>
      </c>
      <c r="F28" s="20">
        <f>IFERROR((F9/F5)*30,0)</f>
        <v/>
      </c>
      <c r="G28" s="20">
        <f>IFERROR((G9/G5)*30,0)</f>
        <v/>
      </c>
      <c r="H28" s="20">
        <f>IFERROR((H9/H5)*30,0)</f>
        <v/>
      </c>
      <c r="I28" s="20">
        <f>IFERROR((I9/I5)*30,0)</f>
        <v/>
      </c>
      <c r="J28" s="20">
        <f>IFERROR((J9/J5)*30,0)</f>
        <v/>
      </c>
      <c r="K28" s="20">
        <f>IFERROR((K9/K5)*30,0)</f>
        <v/>
      </c>
      <c r="L28" s="20">
        <f>IFERROR((L9/L5)*30,0)</f>
        <v/>
      </c>
      <c r="M28" s="20">
        <f>IFERROR((M9/M5)*30,0)</f>
        <v/>
      </c>
      <c r="N28" s="21">
        <f>IFERROR(AVERAGE(B28:M28),0)</f>
        <v/>
      </c>
    </row>
    <row r="29">
      <c r="A29" s="15" t="inlineStr">
        <is>
          <t>11. % de receita recebida no mês</t>
        </is>
      </c>
      <c r="B29" s="16">
        <f>IFERROR(B8/B5,0)</f>
        <v/>
      </c>
      <c r="C29" s="16">
        <f>IFERROR(C8/C5,0)</f>
        <v/>
      </c>
      <c r="D29" s="16">
        <f>IFERROR(D8/D5,0)</f>
        <v/>
      </c>
      <c r="E29" s="16">
        <f>IFERROR(E8/E5,0)</f>
        <v/>
      </c>
      <c r="F29" s="16">
        <f>IFERROR(F8/F5,0)</f>
        <v/>
      </c>
      <c r="G29" s="16">
        <f>IFERROR(G8/G5,0)</f>
        <v/>
      </c>
      <c r="H29" s="16">
        <f>IFERROR(H8/H5,0)</f>
        <v/>
      </c>
      <c r="I29" s="16">
        <f>IFERROR(I8/I5,0)</f>
        <v/>
      </c>
      <c r="J29" s="16">
        <f>IFERROR(J8/J5,0)</f>
        <v/>
      </c>
      <c r="K29" s="16">
        <f>IFERROR(K8/K5,0)</f>
        <v/>
      </c>
      <c r="L29" s="16">
        <f>IFERROR(L8/L5,0)</f>
        <v/>
      </c>
      <c r="M29" s="16">
        <f>IFERROR(M8/M5,0)</f>
        <v/>
      </c>
      <c r="N29" s="17">
        <f>IFERROR(AVERAGE(B29:M29),0)</f>
        <v/>
      </c>
    </row>
    <row r="30">
      <c r="A30" s="15" t="inlineStr">
        <is>
          <t>12. Payback CAC (meses, estimativa com margem)</t>
        </is>
      </c>
      <c r="B30" s="20">
        <f>IFERROR(B11/B10/((B5-B6)/B12),0)</f>
        <v/>
      </c>
      <c r="C30" s="20">
        <f>IFERROR(C11/C10/((C5-C6)/C12),0)</f>
        <v/>
      </c>
      <c r="D30" s="20">
        <f>IFERROR(D11/D10/((D5-D6)/D12),0)</f>
        <v/>
      </c>
      <c r="E30" s="20">
        <f>IFERROR(E11/E10/((E5-E6)/E12),0)</f>
        <v/>
      </c>
      <c r="F30" s="20">
        <f>IFERROR(F11/F10/((F5-F6)/F12),0)</f>
        <v/>
      </c>
      <c r="G30" s="20">
        <f>IFERROR(G11/G10/((G5-G6)/G12),0)</f>
        <v/>
      </c>
      <c r="H30" s="20">
        <f>IFERROR(H11/H10/((H5-H6)/H12),0)</f>
        <v/>
      </c>
      <c r="I30" s="20">
        <f>IFERROR(I11/I10/((I5-I6)/I12),0)</f>
        <v/>
      </c>
      <c r="J30" s="20">
        <f>IFERROR(J11/J10/((J5-J6)/J12),0)</f>
        <v/>
      </c>
      <c r="K30" s="20">
        <f>IFERROR(K11/K10/((K5-K6)/K12),0)</f>
        <v/>
      </c>
      <c r="L30" s="20">
        <f>IFERROR(L11/L10/((L5-L6)/L12),0)</f>
        <v/>
      </c>
      <c r="M30" s="20">
        <f>IFERROR(M11/M10/((M5-M6)/M12),0)</f>
        <v/>
      </c>
      <c r="N30" s="21">
        <f>IFERROR(AVERAGE(B30:M30),0)</f>
        <v/>
      </c>
    </row>
  </sheetData>
  <mergeCells count="1">
    <mergeCell ref="A1:N1"/>
  </mergeCells>
  <conditionalFormatting sqref="B19:M19">
    <cfRule type="colorScale" priority="1">
      <colorScale>
        <cfvo type="num" val="0.1"/>
        <cfvo type="num" val="0.3"/>
        <cfvo type="num" val="0.5"/>
        <color rgb="FFB94545"/>
        <color rgb="FFB8841C"/>
        <color rgb="FF2E8B57"/>
      </colorScale>
    </cfRule>
  </conditionalFormatting>
  <conditionalFormatting sqref="B20:M20">
    <cfRule type="colorScale" priority="1">
      <colorScale>
        <cfvo type="num" val="0.1"/>
        <cfvo type="num" val="0.3"/>
        <cfvo type="num" val="0.5"/>
        <color rgb="FFB94545"/>
        <color rgb="FFB8841C"/>
        <color rgb="FF2E8B57"/>
      </colorScale>
    </cfRule>
  </conditionalFormatting>
  <conditionalFormatting sqref="B21:M21">
    <cfRule type="colorScale" priority="3">
      <colorScale>
        <cfvo type="num" val="0"/>
        <cfvo type="num" val="0.05"/>
        <cfvo type="num" val="0.1"/>
        <color rgb="FF2E8B57"/>
        <color rgb="FFB8841C"/>
        <color rgb="FFB94545"/>
      </colorScale>
    </cfRule>
  </conditionalFormatting>
  <conditionalFormatting sqref="B23:M23">
    <cfRule type="colorScale" priority="3">
      <colorScale>
        <cfvo type="num" val="0"/>
        <cfvo type="num" val="0.05"/>
        <cfvo type="num" val="0.1"/>
        <color rgb="FF2E8B57"/>
        <color rgb="FFB8841C"/>
        <color rgb="FFB94545"/>
      </colorScale>
    </cfRule>
  </conditionalFormatting>
  <conditionalFormatting sqref="B26:M26">
    <cfRule type="colorScale" priority="3">
      <colorScale>
        <cfvo type="num" val="0"/>
        <cfvo type="num" val="0.05"/>
        <cfvo type="num" val="0.1"/>
        <color rgb="FF2E8B57"/>
        <color rgb="FFB8841C"/>
        <color rgb="FFB94545"/>
      </colorScale>
    </cfRule>
  </conditionalFormatting>
  <conditionalFormatting sqref="B27:M27">
    <cfRule type="colorScale" priority="3">
      <colorScale>
        <cfvo type="num" val="0"/>
        <cfvo type="num" val="0.05"/>
        <cfvo type="num" val="0.1"/>
        <color rgb="FF2E8B57"/>
        <color rgb="FFB8841C"/>
        <color rgb="FFB94545"/>
      </colorScale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0" customWidth="1" min="1" max="1"/>
    <col width="22" customWidth="1" min="2" max="2"/>
    <col width="22" customWidth="1" min="3" max="3"/>
    <col width="60" customWidth="1" min="4" max="4"/>
  </cols>
  <sheetData>
    <row r="1">
      <c r="A1" s="7" t="inlineStr">
        <is>
          <t>BENCHMARKS — pontos de partida típicos para PMEs no Brasil</t>
        </is>
      </c>
    </row>
    <row r="2">
      <c r="A2" s="6" t="inlineStr">
        <is>
          <t>Variação grande por setor — use como ponto de partida, não verdade absoluta.</t>
        </is>
      </c>
    </row>
    <row r="4">
      <c r="A4" s="8" t="inlineStr">
        <is>
          <t>KPI</t>
        </is>
      </c>
      <c r="B4" s="8" t="inlineStr">
        <is>
          <t>Saudável</t>
        </is>
      </c>
      <c r="C4" s="8" t="inlineStr">
        <is>
          <t>Crítico</t>
        </is>
      </c>
      <c r="D4" s="8" t="inlineStr">
        <is>
          <t>Como interpretar</t>
        </is>
      </c>
    </row>
    <row r="5" ht="28" customHeight="1">
      <c r="A5" s="22" t="inlineStr">
        <is>
          <t>Margem bruta</t>
        </is>
      </c>
      <c r="B5" s="22" t="inlineStr">
        <is>
          <t>&gt;35%</t>
        </is>
      </c>
      <c r="C5" s="22" t="inlineStr">
        <is>
          <t>&lt;20%</t>
        </is>
      </c>
      <c r="D5" s="22" t="inlineStr">
        <is>
          <t>Em serviço, margem bruta &lt; 30% indica precificação fraca ou custo fora do controle.</t>
        </is>
      </c>
    </row>
    <row r="6" ht="28" customHeight="1">
      <c r="A6" s="22" t="inlineStr">
        <is>
          <t>Margem EBITDA</t>
        </is>
      </c>
      <c r="B6" s="22" t="inlineStr">
        <is>
          <t>&gt;12%</t>
        </is>
      </c>
      <c r="C6" s="22" t="inlineStr">
        <is>
          <t>&lt;3%</t>
        </is>
      </c>
      <c r="D6" s="22" t="inlineStr">
        <is>
          <t>Empresa que opera com EBITDA &lt; 5% não tem capacidade de investir nem absorver choque.</t>
        </is>
      </c>
    </row>
    <row r="7" ht="28" customHeight="1">
      <c r="A7" s="22" t="inlineStr">
        <is>
          <t>Inadimplência</t>
        </is>
      </c>
      <c r="B7" s="22" t="inlineStr">
        <is>
          <t>&lt;5%</t>
        </is>
      </c>
      <c r="C7" s="22" t="inlineStr">
        <is>
          <t>&gt;12%</t>
        </is>
      </c>
      <c r="D7" s="22" t="inlineStr">
        <is>
          <t>Inadimplência alta indica problema no perfil de cliente, no contrato ou na cobrança.</t>
        </is>
      </c>
    </row>
    <row r="8" ht="28" customHeight="1">
      <c r="A8" s="22" t="inlineStr">
        <is>
          <t>CAC</t>
        </is>
      </c>
      <c r="B8" s="22" t="inlineStr">
        <is>
          <t>varia</t>
        </is>
      </c>
      <c r="C8" s="22" t="inlineStr">
        <is>
          <t>varia</t>
        </is>
      </c>
      <c r="D8" s="22" t="inlineStr">
        <is>
          <t>Sozinho não significa muito — compare com Ticket Médio e Payback CAC.</t>
        </is>
      </c>
    </row>
    <row r="9" ht="28" customHeight="1">
      <c r="A9" s="22" t="inlineStr">
        <is>
          <t>Churn mensal</t>
        </is>
      </c>
      <c r="B9" s="22" t="inlineStr">
        <is>
          <t>&lt;2% (B2B)</t>
        </is>
      </c>
      <c r="C9" s="22" t="inlineStr">
        <is>
          <t>&gt;5% (B2B)</t>
        </is>
      </c>
      <c r="D9" s="22" t="inlineStr">
        <is>
          <t>Churn alto compromete crescimento — você fica enchendo balde furado.</t>
        </is>
      </c>
    </row>
    <row r="10" ht="28" customHeight="1">
      <c r="A10" s="22" t="inlineStr">
        <is>
          <t>Ticket médio</t>
        </is>
      </c>
      <c r="B10" s="22" t="inlineStr">
        <is>
          <t>estável ou cresc.</t>
        </is>
      </c>
      <c r="C10" s="22" t="inlineStr">
        <is>
          <t>cai 3 meses seg.</t>
        </is>
      </c>
      <c r="D10" s="22" t="inlineStr">
        <is>
          <t>Queda de ticket pode indicar deflação de mix ou desconto excessivo.</t>
        </is>
      </c>
    </row>
    <row r="11" ht="28" customHeight="1">
      <c r="A11" s="22" t="inlineStr">
        <is>
          <t>Receita por colaborador</t>
        </is>
      </c>
      <c r="B11" s="22" t="inlineStr">
        <is>
          <t>&gt;R$ 200k/ano</t>
        </is>
      </c>
      <c r="C11" s="22" t="inlineStr">
        <is>
          <t>&lt;R$ 80k/ano</t>
        </is>
      </c>
      <c r="D11" s="22" t="inlineStr">
        <is>
          <t>Métrica de produtividade — varia muito por setor.</t>
        </is>
      </c>
    </row>
    <row r="12" ht="28" customHeight="1">
      <c r="A12" s="22" t="inlineStr">
        <is>
          <t>Absenteísmo</t>
        </is>
      </c>
      <c r="B12" s="22" t="inlineStr">
        <is>
          <t>&lt;4%</t>
        </is>
      </c>
      <c r="C12" s="22" t="inlineStr">
        <is>
          <t>&gt;8%</t>
        </is>
      </c>
      <c r="D12" s="22" t="inlineStr">
        <is>
          <t>Absenteísmo &gt; 8% indica gargalo de liderança ou condição de trabalho.</t>
        </is>
      </c>
    </row>
    <row r="13" ht="28" customHeight="1">
      <c r="A13" s="22" t="inlineStr">
        <is>
          <t>Turnover anual</t>
        </is>
      </c>
      <c r="B13" s="22" t="inlineStr">
        <is>
          <t>&lt;15%</t>
        </is>
      </c>
      <c r="C13" s="22" t="inlineStr">
        <is>
          <t>&gt;30%</t>
        </is>
      </c>
      <c r="D13" s="22" t="inlineStr">
        <is>
          <t>Turnover alto destrói conhecimento — custo de saída chega a 6 meses de salário.</t>
        </is>
      </c>
    </row>
    <row r="14" ht="28" customHeight="1">
      <c r="A14" s="22" t="inlineStr">
        <is>
          <t>DSO</t>
        </is>
      </c>
      <c r="B14" s="22" t="inlineStr">
        <is>
          <t>&lt;30 dias</t>
        </is>
      </c>
      <c r="C14" s="22" t="inlineStr">
        <is>
          <t>&gt;60 dias</t>
        </is>
      </c>
      <c r="D14" s="22" t="inlineStr">
        <is>
          <t>DSO &gt; 60 dias indica capital de giro em risco — caixa fica preso em recebíveis.</t>
        </is>
      </c>
    </row>
    <row r="15" ht="28" customHeight="1">
      <c r="A15" s="22" t="inlineStr">
        <is>
          <t>% receita recebida</t>
        </is>
      </c>
      <c r="B15" s="22" t="inlineStr">
        <is>
          <t>&gt;90%</t>
        </is>
      </c>
      <c r="C15" s="22" t="inlineStr">
        <is>
          <t>&lt;70%</t>
        </is>
      </c>
      <c r="D15" s="22" t="inlineStr">
        <is>
          <t>Se você só recebe 70% no mês, planeje fluxo de caixa com folga.</t>
        </is>
      </c>
    </row>
    <row r="16" ht="28" customHeight="1">
      <c r="A16" s="22" t="inlineStr">
        <is>
          <t>Payback CAC</t>
        </is>
      </c>
      <c r="B16" s="22" t="inlineStr">
        <is>
          <t>&lt;12 meses</t>
        </is>
      </c>
      <c r="C16" s="22" t="inlineStr">
        <is>
          <t>&gt;24 meses</t>
        </is>
      </c>
      <c r="D16" s="22" t="inlineStr">
        <is>
          <t>Payback longo demais drena capital — só faz sentido com LTV muito alto.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2026-05-26T03:58:30Z</dcterms:created>
  <dcterms:modified xmlns:dcterms="http://purl.org/dc/terms/" xmlns:xsi="http://www.w3.org/2001/XMLSchema-instance" xsi:type="dcterms:W3CDTF">2026-05-26T03:58:30Z</dcterms:modified>
</cp:coreProperties>
</file>